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summarcom-my.sharepoint.com/personal/aescobar_summar_com/Documents/MARKETING/WORKFLOWS/WF_AWARENESS/"/>
    </mc:Choice>
  </mc:AlternateContent>
  <xr:revisionPtr revIDLastSave="140" documentId="8_{86E7E02A-D4C0-4E87-A702-36C8F65F0796}" xr6:coauthVersionLast="47" xr6:coauthVersionMax="47" xr10:uidLastSave="{A1D4153D-6F61-4206-A9ED-5B706EF25636}"/>
  <bookViews>
    <workbookView xWindow="28680" yWindow="-120" windowWidth="29040" windowHeight="15840" tabRatio="718" xr2:uid="{41256B1C-4E9F-42CC-8F61-994A3D92F547}"/>
  </bookViews>
  <sheets>
    <sheet name="Data Input - Origin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4" l="1"/>
  <c r="I28" i="4" s="1"/>
  <c r="I30" i="4" s="1"/>
  <c r="I34" i="4" s="1"/>
  <c r="C22" i="4"/>
  <c r="I18" i="4"/>
  <c r="D11" i="4"/>
  <c r="J12" i="4"/>
  <c r="I27" i="4"/>
  <c r="H41" i="4" l="1"/>
  <c r="H38" i="4"/>
  <c r="J15" i="4"/>
  <c r="D20" i="4"/>
  <c r="D19" i="4"/>
  <c r="J11" i="4"/>
  <c r="D14" i="4"/>
  <c r="D27" i="4"/>
  <c r="D29" i="4"/>
  <c r="D17" i="4"/>
  <c r="D13" i="4"/>
  <c r="D36" i="4"/>
  <c r="D32" i="4"/>
  <c r="D28" i="4"/>
  <c r="D15" i="4"/>
  <c r="D34" i="4"/>
  <c r="D30" i="4"/>
  <c r="D18" i="4"/>
  <c r="D33" i="4"/>
  <c r="D21" i="4"/>
  <c r="D16" i="4"/>
  <c r="D12" i="4"/>
  <c r="D35" i="4"/>
  <c r="D31" i="4"/>
  <c r="D37" i="4" l="1"/>
  <c r="D22" i="4"/>
  <c r="I29" i="4"/>
  <c r="J13" i="4"/>
  <c r="J16" i="4"/>
  <c r="J17" i="4"/>
  <c r="J14" i="4"/>
  <c r="J18" i="4" l="1"/>
  <c r="J29" i="4" l="1"/>
  <c r="J28" i="4"/>
  <c r="J27" i="4"/>
  <c r="J30" i="4" l="1"/>
  <c r="A41" i="4"/>
  <c r="A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tc={26FBFCAC-0085-4AF4-9375-7594806EB10E}</author>
  </authors>
  <commentList>
    <comment ref="H36" authorId="0" shapeId="0" xr:uid="{26FBFCAC-0085-4AF4-9375-7594806EB10E}">
      <text>
        <t>[Threaded comment]
Your version of Excel allows you to read this threaded comment; however, any edits to it will get removed if the file is opened in a newer version of Excel. Learn more: https://go.microsoft.com/fwlink/?linkid=870924
Comment:
    If you have an average CPM or have last months number, put it in and see what your expenses are vs previous Months.</t>
      </text>
    </comment>
  </commentList>
</comments>
</file>

<file path=xl/sharedStrings.xml><?xml version="1.0" encoding="utf-8"?>
<sst xmlns="http://schemas.openxmlformats.org/spreadsheetml/2006/main" count="52" uniqueCount="45">
  <si>
    <t>Load boards</t>
  </si>
  <si>
    <t>Total</t>
  </si>
  <si>
    <t>Total Cost</t>
  </si>
  <si>
    <t>%</t>
  </si>
  <si>
    <t>CALCULADORA - COSTO POR MILLA</t>
  </si>
  <si>
    <t>¡Usa esta herramienta para calcular tu Costo Por Milla, hacer seguimiento a tus gastos de transporte y ahorrar dinero!</t>
  </si>
  <si>
    <t>COSTOS</t>
  </si>
  <si>
    <t>Fijos</t>
  </si>
  <si>
    <t>Variables</t>
  </si>
  <si>
    <t>GASTOS SALARIALES</t>
  </si>
  <si>
    <t>COSTO POR MILLA (CPM)</t>
  </si>
  <si>
    <t>Salariales</t>
  </si>
  <si>
    <t>Seguro</t>
  </si>
  <si>
    <t>Permisos</t>
  </si>
  <si>
    <t>Tasas de licencia</t>
  </si>
  <si>
    <t>Contador</t>
  </si>
  <si>
    <t>Teléfono móvil</t>
  </si>
  <si>
    <t>Otros costos fijos</t>
  </si>
  <si>
    <t>Salarios</t>
  </si>
  <si>
    <t>Beneficios</t>
  </si>
  <si>
    <t>Impuestos de contratación</t>
  </si>
  <si>
    <t>Otros</t>
  </si>
  <si>
    <t>Lo que estás pagando a los conductores/a ti mismo. Y otros costos relacionados con el salario.</t>
  </si>
  <si>
    <t>¡Súmalo todo!</t>
  </si>
  <si>
    <t>Combustible</t>
  </si>
  <si>
    <t>Mantenimiento del camión</t>
  </si>
  <si>
    <t>Reparaciones del camión</t>
  </si>
  <si>
    <t>Peajes</t>
  </si>
  <si>
    <t>Alojamiento</t>
  </si>
  <si>
    <t>Comidas</t>
  </si>
  <si>
    <t>Actualizaciones del camión</t>
  </si>
  <si>
    <t>Costos Fijos</t>
  </si>
  <si>
    <t>Costos Variables</t>
  </si>
  <si>
    <t>Gastos Salariales</t>
  </si>
  <si>
    <t>Costo total</t>
  </si>
  <si>
    <t>Gastos Totales</t>
  </si>
  <si>
    <t>Total de millas recorridas</t>
  </si>
  <si>
    <t>Tu costo por milla (CPM)</t>
  </si>
  <si>
    <t>Tu costo promedio por milla</t>
  </si>
  <si>
    <t>Costos fijos, costos variables y salario</t>
  </si>
  <si>
    <t>Tu CPM este mes frente a tu promedio</t>
  </si>
  <si>
    <t>Ingresa los gastos totales por categoria para un mes</t>
  </si>
  <si>
    <t>Un costo fijo es aquel que no cambia con un aumento o disminución en la cantidad de bienes o servicios producidos o vendidos.</t>
  </si>
  <si>
    <t>Préstamos de camión/equipo</t>
  </si>
  <si>
    <t>Los costos variables varian dependiendo de cuánto y con qué frecuencia opera un camión. Incluye combustible, alojamiento, comidas y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</si>
</sst>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\ * #,##0_-;\-&quot;$&quot;\ * #,##0_-;_-&quot;$&quot;\ * &quot;-&quot;_-;_-@_-"/>
    <numFmt numFmtId="165" formatCode="_-&quot;$&quot;\ * #,##0.00_-;\-&quot;$&quot;\ * #,##0.00_-;_-&quot;$&quot;\ * &quot;-&quot;_-;_-@_-"/>
  </numFmts>
  <fonts count="2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u/>
      <sz val="11"/>
      <color theme="10"/>
      <name val="Gill Sans MT"/>
      <family val="2"/>
      <scheme val="minor"/>
    </font>
    <font>
      <sz val="11"/>
      <color theme="1"/>
      <name val="Helvetica"/>
    </font>
    <font>
      <b/>
      <sz val="20"/>
      <color rgb="FF0983C4"/>
      <name val="Helvetica"/>
    </font>
    <font>
      <b/>
      <sz val="11"/>
      <color rgb="FF000000"/>
      <name val="Helvetica"/>
    </font>
    <font>
      <b/>
      <sz val="11"/>
      <color theme="1"/>
      <name val="Helvetica"/>
    </font>
    <font>
      <sz val="11"/>
      <color rgb="FF000000"/>
      <name val="Helvetica"/>
    </font>
    <font>
      <b/>
      <sz val="18"/>
      <color rgb="FF12B79B"/>
      <name val="Helvetica"/>
    </font>
    <font>
      <b/>
      <sz val="11"/>
      <color rgb="FF12B79B"/>
      <name val="Helvetica"/>
    </font>
    <font>
      <sz val="9"/>
      <color theme="1"/>
      <name val="Helvetica"/>
    </font>
    <font>
      <sz val="10"/>
      <color theme="1"/>
      <name val="Helvetica"/>
    </font>
    <font>
      <sz val="10"/>
      <color theme="1" tint="4.9989318521683403E-2"/>
      <name val="Helvetica"/>
    </font>
    <font>
      <sz val="11"/>
      <color rgb="FF0B6F5E"/>
      <name val="Helvetica"/>
    </font>
    <font>
      <sz val="11"/>
      <color theme="1" tint="4.9989318521683403E-2"/>
      <name val="Helvetica"/>
    </font>
    <font>
      <b/>
      <sz val="11"/>
      <color rgb="FF0B6F5E"/>
      <name val="Helvetica"/>
    </font>
    <font>
      <sz val="11"/>
      <color rgb="FF12B79B"/>
      <name val="Helvetica"/>
    </font>
    <font>
      <sz val="11"/>
      <color rgb="FF0983C4"/>
      <name val="Helvetica"/>
    </font>
    <font>
      <b/>
      <sz val="18"/>
      <color rgb="FF0983C4"/>
      <name val="Helvetica"/>
    </font>
    <font>
      <b/>
      <sz val="11"/>
      <color rgb="FF0983C4"/>
      <name val="Helvetica"/>
    </font>
    <font>
      <sz val="10"/>
      <color rgb="FF065784"/>
      <name val="Helvetica"/>
    </font>
    <font>
      <sz val="11"/>
      <color rgb="FF065784"/>
      <name val="Helvetica"/>
    </font>
    <font>
      <b/>
      <sz val="11"/>
      <color rgb="FF065784"/>
      <name val="Helvetica"/>
    </font>
    <font>
      <b/>
      <sz val="10"/>
      <color rgb="FF0983C4"/>
      <name val="Helvetica"/>
    </font>
    <font>
      <b/>
      <u/>
      <sz val="11"/>
      <color rgb="FF12B79B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DF9"/>
        <bgColor indexed="64"/>
      </patternFill>
    </fill>
    <fill>
      <patternFill patternType="solid">
        <fgColor rgb="FFE6F5FE"/>
        <bgColor indexed="64"/>
      </patternFill>
    </fill>
    <fill>
      <patternFill patternType="solid">
        <fgColor rgb="FFF2F2F2"/>
        <bgColor rgb="FF000000"/>
      </patternFill>
    </fill>
  </fills>
  <borders count="46">
    <border>
      <left/>
      <right/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rgb="FF12B79B"/>
      </left>
      <right/>
      <top style="medium">
        <color rgb="FF12B79B"/>
      </top>
      <bottom/>
      <diagonal/>
    </border>
    <border>
      <left/>
      <right/>
      <top style="medium">
        <color rgb="FF12B79B"/>
      </top>
      <bottom/>
      <diagonal/>
    </border>
    <border>
      <left/>
      <right style="medium">
        <color rgb="FF12B79B"/>
      </right>
      <top style="medium">
        <color rgb="FF12B79B"/>
      </top>
      <bottom/>
      <diagonal/>
    </border>
    <border>
      <left style="medium">
        <color rgb="FF12B79B"/>
      </left>
      <right/>
      <top/>
      <bottom/>
      <diagonal/>
    </border>
    <border>
      <left/>
      <right style="medium">
        <color rgb="FF12B79B"/>
      </right>
      <top/>
      <bottom/>
      <diagonal/>
    </border>
    <border>
      <left style="medium">
        <color rgb="FF12B79B"/>
      </left>
      <right/>
      <top/>
      <bottom style="medium">
        <color rgb="FF12B79B"/>
      </bottom>
      <diagonal/>
    </border>
    <border>
      <left/>
      <right/>
      <top/>
      <bottom style="medium">
        <color rgb="FF12B79B"/>
      </bottom>
      <diagonal/>
    </border>
    <border>
      <left/>
      <right style="medium">
        <color rgb="FF12B79B"/>
      </right>
      <top/>
      <bottom style="medium">
        <color rgb="FF12B79B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double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rgb="FF0983C4"/>
      </left>
      <right/>
      <top style="medium">
        <color rgb="FF0983C4"/>
      </top>
      <bottom/>
      <diagonal/>
    </border>
    <border>
      <left/>
      <right/>
      <top style="medium">
        <color rgb="FF0983C4"/>
      </top>
      <bottom/>
      <diagonal/>
    </border>
    <border>
      <left/>
      <right style="medium">
        <color rgb="FF0983C4"/>
      </right>
      <top style="medium">
        <color rgb="FF0983C4"/>
      </top>
      <bottom/>
      <diagonal/>
    </border>
    <border>
      <left style="medium">
        <color rgb="FF0983C4"/>
      </left>
      <right/>
      <top/>
      <bottom/>
      <diagonal/>
    </border>
    <border>
      <left/>
      <right style="medium">
        <color rgb="FF0983C4"/>
      </right>
      <top/>
      <bottom/>
      <diagonal/>
    </border>
    <border>
      <left style="medium">
        <color rgb="FF0983C4"/>
      </left>
      <right/>
      <top/>
      <bottom style="medium">
        <color rgb="FF0983C4"/>
      </bottom>
      <diagonal/>
    </border>
    <border>
      <left/>
      <right/>
      <top/>
      <bottom style="medium">
        <color rgb="FF0983C4"/>
      </bottom>
      <diagonal/>
    </border>
    <border>
      <left/>
      <right style="medium">
        <color rgb="FF0983C4"/>
      </right>
      <top/>
      <bottom style="medium">
        <color rgb="FF0983C4"/>
      </bottom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4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3" fillId="4" borderId="16" xfId="3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4" borderId="16" xfId="3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1" fillId="0" borderId="9" xfId="2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44" fontId="7" fillId="6" borderId="39" xfId="3" applyFont="1" applyFill="1" applyBorder="1" applyAlignment="1" applyProtection="1">
      <alignment horizontal="center"/>
      <protection locked="0"/>
    </xf>
    <xf numFmtId="9" fontId="13" fillId="6" borderId="39" xfId="2" applyFont="1" applyFill="1" applyBorder="1" applyAlignment="1">
      <alignment horizontal="center"/>
    </xf>
    <xf numFmtId="44" fontId="3" fillId="0" borderId="0" xfId="3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44" fontId="14" fillId="3" borderId="4" xfId="3" applyFont="1" applyFill="1" applyBorder="1" applyAlignment="1" applyProtection="1">
      <alignment horizontal="left" vertical="center"/>
      <protection locked="0"/>
    </xf>
    <xf numFmtId="9" fontId="13" fillId="3" borderId="4" xfId="2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65" fontId="9" fillId="0" borderId="7" xfId="1" applyNumberFormat="1" applyFont="1" applyBorder="1" applyAlignment="1">
      <alignment horizontal="center" vertical="center"/>
    </xf>
    <xf numFmtId="9" fontId="15" fillId="0" borderId="7" xfId="2" applyFont="1" applyBorder="1" applyAlignment="1" applyProtection="1">
      <alignment horizontal="center" vertical="center"/>
    </xf>
    <xf numFmtId="44" fontId="3" fillId="3" borderId="4" xfId="3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9" fontId="13" fillId="3" borderId="4" xfId="2" applyFont="1" applyFill="1" applyBorder="1" applyAlignment="1" applyProtection="1">
      <alignment horizontal="center"/>
    </xf>
    <xf numFmtId="164" fontId="16" fillId="0" borderId="0" xfId="1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vertical="center"/>
    </xf>
    <xf numFmtId="0" fontId="17" fillId="5" borderId="30" xfId="0" applyFont="1" applyFill="1" applyBorder="1" applyAlignment="1">
      <alignment vertical="center"/>
    </xf>
    <xf numFmtId="0" fontId="17" fillId="5" borderId="31" xfId="0" applyFont="1" applyFill="1" applyBorder="1" applyAlignment="1">
      <alignment vertical="center"/>
    </xf>
    <xf numFmtId="9" fontId="15" fillId="0" borderId="7" xfId="2" applyFont="1" applyBorder="1" applyAlignment="1">
      <alignment horizontal="center" vertical="center"/>
    </xf>
    <xf numFmtId="164" fontId="16" fillId="4" borderId="16" xfId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7" fillId="5" borderId="32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7" fillId="5" borderId="33" xfId="0" applyFont="1" applyFill="1" applyBorder="1" applyAlignment="1">
      <alignment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vertical="center"/>
    </xf>
    <xf numFmtId="0" fontId="3" fillId="5" borderId="32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3" fillId="5" borderId="33" xfId="0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3" borderId="22" xfId="0" applyFont="1" applyFill="1" applyBorder="1" applyAlignment="1">
      <alignment vertical="center"/>
    </xf>
    <xf numFmtId="44" fontId="14" fillId="3" borderId="4" xfId="3" applyFont="1" applyFill="1" applyBorder="1" applyAlignment="1" applyProtection="1">
      <alignment horizontal="left" vertical="center"/>
    </xf>
    <xf numFmtId="9" fontId="21" fillId="3" borderId="4" xfId="2" applyFont="1" applyFill="1" applyBorder="1" applyAlignment="1" applyProtection="1">
      <alignment horizontal="center" vertical="center"/>
    </xf>
    <xf numFmtId="0" fontId="14" fillId="3" borderId="23" xfId="0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44" fontId="19" fillId="0" borderId="7" xfId="3" applyFont="1" applyBorder="1" applyAlignment="1" applyProtection="1">
      <alignment horizontal="center" vertical="center"/>
    </xf>
    <xf numFmtId="9" fontId="22" fillId="0" borderId="7" xfId="2" applyFont="1" applyBorder="1" applyAlignment="1" applyProtection="1">
      <alignment horizontal="center" vertical="center"/>
    </xf>
    <xf numFmtId="0" fontId="1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19" fillId="0" borderId="21" xfId="0" applyFont="1" applyBorder="1" applyAlignment="1" applyProtection="1">
      <alignment vertical="center"/>
      <protection locked="0"/>
    </xf>
    <xf numFmtId="2" fontId="19" fillId="0" borderId="9" xfId="3" applyNumberFormat="1" applyFont="1" applyBorder="1" applyAlignment="1" applyProtection="1">
      <alignment horizontal="center" vertical="center"/>
      <protection locked="0"/>
    </xf>
    <xf numFmtId="44" fontId="14" fillId="3" borderId="1" xfId="3" applyFont="1" applyFill="1" applyBorder="1" applyAlignment="1" applyProtection="1">
      <alignment horizontal="left" vertical="center"/>
    </xf>
    <xf numFmtId="164" fontId="16" fillId="0" borderId="0" xfId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9" fontId="3" fillId="2" borderId="22" xfId="2" applyFont="1" applyFill="1" applyBorder="1" applyAlignment="1" applyProtection="1">
      <alignment horizontal="center" vertical="center"/>
    </xf>
    <xf numFmtId="9" fontId="3" fillId="2" borderId="40" xfId="2" applyFont="1" applyFill="1" applyBorder="1" applyAlignment="1" applyProtection="1">
      <alignment horizontal="center" vertical="center"/>
    </xf>
    <xf numFmtId="9" fontId="3" fillId="2" borderId="20" xfId="2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5" borderId="0" xfId="0" applyFont="1" applyFill="1" applyAlignment="1">
      <alignment horizontal="center" vertical="center"/>
    </xf>
    <xf numFmtId="9" fontId="3" fillId="5" borderId="0" xfId="2" applyFont="1" applyFill="1" applyBorder="1" applyAlignment="1" applyProtection="1">
      <alignment vertical="center"/>
      <protection locked="0"/>
    </xf>
    <xf numFmtId="0" fontId="3" fillId="5" borderId="34" xfId="0" applyFont="1" applyFill="1" applyBorder="1" applyAlignment="1">
      <alignment vertical="center"/>
    </xf>
    <xf numFmtId="0" fontId="3" fillId="5" borderId="35" xfId="0" applyFont="1" applyFill="1" applyBorder="1" applyAlignment="1">
      <alignment vertical="center"/>
    </xf>
    <xf numFmtId="0" fontId="3" fillId="5" borderId="36" xfId="0" applyFont="1" applyFill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0" xfId="4" applyFont="1" applyBorder="1" applyAlignment="1" applyProtection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</cellXfs>
  <cellStyles count="5">
    <cellStyle name="Currency" xfId="3" builtinId="4"/>
    <cellStyle name="Currency [0]" xfId="1" builtinId="7"/>
    <cellStyle name="Hyperlink" xfId="4" builtinId="8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2B79B"/>
      <color rgb="FF0983C4"/>
      <color rgb="FF065784"/>
      <color rgb="FF0B6F5E"/>
      <color rgb="FFE6F5FE"/>
      <color rgb="FFE7FDF9"/>
      <color rgb="FFFCEEF1"/>
      <color rgb="FFDBF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1885950</xdr:colOff>
      <xdr:row>2</xdr:row>
      <xdr:rowOff>98659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CD3D9A-6C92-41D8-847D-92257B9DD1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75"/>
        <a:stretch/>
      </xdr:blipFill>
      <xdr:spPr>
        <a:xfrm>
          <a:off x="161925" y="0"/>
          <a:ext cx="1885950" cy="8797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Escobar Rentería" id="{61D8EEB1-AA53-42C0-ABFE-309C83D8CC87}" userId="S::aescobar@summar.com::3187ebb2-1963-408e-9375-54a4977e7e0e" providerId="AD"/>
</personList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6" dT="2022-08-09T00:13:06.05" personId="{61D8EEB1-AA53-42C0-ABFE-309C83D8CC87}" id="{26FBFCAC-0085-4AF4-9375-7594806EB10E}">
    <text>If you have an average CPM or have last months number, put it in and see what your expenses are vs previous Months.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g.summar.com/es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B159-A8B1-426B-8685-F42ECDC74A30}">
  <dimension ref="A1:N76"/>
  <sheetViews>
    <sheetView showGridLines="0" tabSelected="1" showRuler="0" view="pageLayout" zoomScaleNormal="100" workbookViewId="0">
      <selection activeCell="B40" sqref="B40"/>
    </sheetView>
  </sheetViews>
  <sheetFormatPr defaultRowHeight="14.25" x14ac:dyDescent="0.2"/>
  <cols>
    <col min="1" max="1" width="2.25" style="5" customWidth="1"/>
    <col min="2" max="2" width="27" style="5" customWidth="1"/>
    <col min="3" max="3" width="9.75" style="5" customWidth="1"/>
    <col min="4" max="4" width="6.25" style="5" customWidth="1"/>
    <col min="5" max="5" width="2.25" style="5" customWidth="1"/>
    <col min="6" max="6" width="3.5" style="5" customWidth="1"/>
    <col min="7" max="7" width="2.25" style="5" customWidth="1"/>
    <col min="8" max="8" width="27" style="5" customWidth="1"/>
    <col min="9" max="9" width="9.75" style="5" customWidth="1"/>
    <col min="10" max="10" width="6.25" style="1" customWidth="1"/>
    <col min="11" max="11" width="2.25" style="1" customWidth="1"/>
    <col min="12" max="16384" width="9" style="1"/>
  </cols>
  <sheetData>
    <row r="1" spans="1:11" ht="32.25" customHeight="1" x14ac:dyDescent="0.4">
      <c r="A1" s="1"/>
      <c r="B1" s="2"/>
      <c r="C1" s="3" t="s">
        <v>4</v>
      </c>
      <c r="D1" s="4"/>
      <c r="E1" s="4"/>
      <c r="F1" s="4"/>
      <c r="G1" s="4"/>
      <c r="H1" s="4"/>
      <c r="I1" s="4"/>
      <c r="J1" s="4"/>
      <c r="K1" s="4"/>
    </row>
    <row r="2" spans="1:11" ht="29.25" customHeight="1" x14ac:dyDescent="0.2">
      <c r="B2" s="2"/>
      <c r="C2" s="6" t="s">
        <v>5</v>
      </c>
      <c r="D2" s="7"/>
      <c r="E2" s="7"/>
      <c r="F2" s="7"/>
      <c r="G2" s="7"/>
      <c r="H2" s="7"/>
      <c r="I2" s="7"/>
      <c r="J2" s="7"/>
      <c r="K2" s="7"/>
    </row>
    <row r="3" spans="1:11" ht="8.25" customHeight="1" x14ac:dyDescent="0.2">
      <c r="B3" s="2"/>
      <c r="C3" s="8"/>
      <c r="D3" s="8"/>
      <c r="E3" s="8"/>
      <c r="F3" s="8"/>
      <c r="G3" s="8"/>
      <c r="H3" s="8"/>
      <c r="I3" s="8"/>
      <c r="J3" s="8"/>
      <c r="K3" s="8"/>
    </row>
    <row r="4" spans="1:11" ht="24.75" customHeight="1" thickBot="1" x14ac:dyDescent="0.25">
      <c r="A4" s="1"/>
      <c r="B4" s="9" t="s">
        <v>41</v>
      </c>
      <c r="C4" s="10"/>
      <c r="D4" s="10"/>
      <c r="E4" s="10"/>
      <c r="F4" s="10"/>
      <c r="G4" s="10"/>
      <c r="H4" s="10"/>
      <c r="I4" s="10"/>
      <c r="J4" s="10"/>
    </row>
    <row r="5" spans="1:11" x14ac:dyDescent="0.2">
      <c r="A5" s="11"/>
      <c r="B5" s="12"/>
      <c r="C5" s="12"/>
      <c r="D5" s="13"/>
      <c r="E5" s="14"/>
      <c r="G5" s="11"/>
      <c r="H5" s="12"/>
      <c r="I5" s="12"/>
      <c r="J5" s="13"/>
      <c r="K5" s="14"/>
    </row>
    <row r="6" spans="1:11" ht="15" customHeight="1" x14ac:dyDescent="0.2">
      <c r="A6" s="15"/>
      <c r="B6" s="16" t="s">
        <v>6</v>
      </c>
      <c r="C6" s="16"/>
      <c r="D6" s="16"/>
      <c r="E6" s="17"/>
      <c r="G6" s="15"/>
      <c r="H6" s="16" t="s">
        <v>9</v>
      </c>
      <c r="I6" s="16"/>
      <c r="J6" s="16"/>
      <c r="K6" s="17"/>
    </row>
    <row r="7" spans="1:11" ht="15" thickBot="1" x14ac:dyDescent="0.25">
      <c r="A7" s="15"/>
      <c r="B7" s="18"/>
      <c r="C7" s="19"/>
      <c r="D7" s="19"/>
      <c r="E7" s="17"/>
      <c r="G7" s="15"/>
      <c r="H7" s="18"/>
      <c r="I7" s="19"/>
      <c r="J7" s="19"/>
      <c r="K7" s="17"/>
    </row>
    <row r="8" spans="1:11" ht="17.25" customHeight="1" x14ac:dyDescent="0.2">
      <c r="A8" s="15"/>
      <c r="B8" s="20" t="s">
        <v>7</v>
      </c>
      <c r="C8" s="21"/>
      <c r="D8" s="22"/>
      <c r="E8" s="23"/>
      <c r="F8" s="24"/>
      <c r="G8" s="15"/>
      <c r="H8" s="20" t="s">
        <v>11</v>
      </c>
      <c r="I8" s="21"/>
      <c r="J8" s="22"/>
      <c r="K8" s="25"/>
    </row>
    <row r="9" spans="1:11" s="33" customFormat="1" ht="39" customHeight="1" thickBot="1" x14ac:dyDescent="0.25">
      <c r="A9" s="26"/>
      <c r="B9" s="27" t="s">
        <v>42</v>
      </c>
      <c r="C9" s="28"/>
      <c r="D9" s="29"/>
      <c r="E9" s="30"/>
      <c r="F9" s="31"/>
      <c r="G9" s="26"/>
      <c r="H9" s="27" t="s">
        <v>22</v>
      </c>
      <c r="I9" s="28"/>
      <c r="J9" s="29"/>
      <c r="K9" s="32"/>
    </row>
    <row r="10" spans="1:11" ht="15" thickBot="1" x14ac:dyDescent="0.25">
      <c r="A10" s="15"/>
      <c r="B10" s="34"/>
      <c r="C10" s="35" t="s">
        <v>2</v>
      </c>
      <c r="D10" s="36" t="s">
        <v>3</v>
      </c>
      <c r="E10" s="30"/>
      <c r="F10" s="31"/>
      <c r="G10" s="15"/>
      <c r="H10" s="37"/>
      <c r="I10" s="38" t="s">
        <v>2</v>
      </c>
      <c r="J10" s="38" t="s">
        <v>3</v>
      </c>
      <c r="K10" s="25"/>
    </row>
    <row r="11" spans="1:11" x14ac:dyDescent="0.2">
      <c r="A11" s="15"/>
      <c r="B11" s="39" t="s">
        <v>12</v>
      </c>
      <c r="C11" s="40">
        <v>4</v>
      </c>
      <c r="D11" s="41">
        <f>+C11/$C$22</f>
        <v>0.26666666666666666</v>
      </c>
      <c r="E11" s="25"/>
      <c r="F11" s="42"/>
      <c r="G11" s="15"/>
      <c r="H11" s="43" t="s">
        <v>18</v>
      </c>
      <c r="I11" s="44">
        <v>10</v>
      </c>
      <c r="J11" s="45">
        <f t="shared" ref="J11:J17" si="0">+I11/$I$18</f>
        <v>0.45454545454545453</v>
      </c>
      <c r="K11" s="25"/>
    </row>
    <row r="12" spans="1:11" x14ac:dyDescent="0.2">
      <c r="A12" s="15"/>
      <c r="B12" s="46" t="s">
        <v>43</v>
      </c>
      <c r="C12" s="40">
        <v>5</v>
      </c>
      <c r="D12" s="41">
        <f t="shared" ref="D11:D21" si="1">+C12/$C$22</f>
        <v>0.33333333333333331</v>
      </c>
      <c r="E12" s="25"/>
      <c r="F12" s="42"/>
      <c r="G12" s="15"/>
      <c r="H12" s="47" t="s">
        <v>19</v>
      </c>
      <c r="I12" s="44">
        <v>1</v>
      </c>
      <c r="J12" s="45">
        <f t="shared" si="0"/>
        <v>4.5454545454545456E-2</v>
      </c>
      <c r="K12" s="25"/>
    </row>
    <row r="13" spans="1:11" x14ac:dyDescent="0.2">
      <c r="A13" s="15"/>
      <c r="B13" s="46" t="s">
        <v>13</v>
      </c>
      <c r="C13" s="40">
        <v>1</v>
      </c>
      <c r="D13" s="41">
        <f t="shared" si="1"/>
        <v>6.6666666666666666E-2</v>
      </c>
      <c r="E13" s="25"/>
      <c r="F13" s="42"/>
      <c r="G13" s="15"/>
      <c r="H13" s="47" t="s">
        <v>20</v>
      </c>
      <c r="I13" s="44">
        <v>1</v>
      </c>
      <c r="J13" s="45">
        <f t="shared" si="0"/>
        <v>4.5454545454545456E-2</v>
      </c>
      <c r="K13" s="25"/>
    </row>
    <row r="14" spans="1:11" x14ac:dyDescent="0.2">
      <c r="A14" s="15"/>
      <c r="B14" s="46" t="s">
        <v>0</v>
      </c>
      <c r="C14" s="40">
        <v>1</v>
      </c>
      <c r="D14" s="41">
        <f t="shared" si="1"/>
        <v>6.6666666666666666E-2</v>
      </c>
      <c r="E14" s="25"/>
      <c r="F14" s="42"/>
      <c r="G14" s="15"/>
      <c r="H14" s="47" t="s">
        <v>21</v>
      </c>
      <c r="I14" s="44">
        <v>10</v>
      </c>
      <c r="J14" s="45">
        <f t="shared" si="0"/>
        <v>0.45454545454545453</v>
      </c>
      <c r="K14" s="25"/>
    </row>
    <row r="15" spans="1:11" x14ac:dyDescent="0.2">
      <c r="A15" s="15"/>
      <c r="B15" s="46" t="s">
        <v>14</v>
      </c>
      <c r="C15" s="40">
        <v>1</v>
      </c>
      <c r="D15" s="41">
        <f t="shared" si="1"/>
        <v>6.6666666666666666E-2</v>
      </c>
      <c r="E15" s="25"/>
      <c r="F15" s="42"/>
      <c r="G15" s="15"/>
      <c r="H15" s="47"/>
      <c r="I15" s="44">
        <v>0</v>
      </c>
      <c r="J15" s="45">
        <f t="shared" si="0"/>
        <v>0</v>
      </c>
      <c r="K15" s="25"/>
    </row>
    <row r="16" spans="1:11" x14ac:dyDescent="0.2">
      <c r="A16" s="15"/>
      <c r="B16" s="46" t="s">
        <v>15</v>
      </c>
      <c r="C16" s="40">
        <v>1</v>
      </c>
      <c r="D16" s="41">
        <f t="shared" si="1"/>
        <v>6.6666666666666666E-2</v>
      </c>
      <c r="E16" s="25"/>
      <c r="F16" s="42"/>
      <c r="G16" s="15"/>
      <c r="H16" s="48"/>
      <c r="I16" s="44">
        <v>0</v>
      </c>
      <c r="J16" s="45">
        <f t="shared" si="0"/>
        <v>0</v>
      </c>
      <c r="K16" s="25"/>
    </row>
    <row r="17" spans="1:11" ht="15" thickBot="1" x14ac:dyDescent="0.25">
      <c r="A17" s="15"/>
      <c r="B17" s="46" t="s">
        <v>16</v>
      </c>
      <c r="C17" s="40">
        <v>1</v>
      </c>
      <c r="D17" s="41">
        <f t="shared" si="1"/>
        <v>6.6666666666666666E-2</v>
      </c>
      <c r="E17" s="25"/>
      <c r="F17" s="42"/>
      <c r="G17" s="15"/>
      <c r="H17" s="48"/>
      <c r="I17" s="44">
        <v>0</v>
      </c>
      <c r="J17" s="45">
        <f t="shared" si="0"/>
        <v>0</v>
      </c>
      <c r="K17" s="25"/>
    </row>
    <row r="18" spans="1:11" ht="16.5" thickTop="1" thickBot="1" x14ac:dyDescent="0.25">
      <c r="A18" s="15"/>
      <c r="B18" s="46" t="s">
        <v>17</v>
      </c>
      <c r="C18" s="40">
        <v>1</v>
      </c>
      <c r="D18" s="41">
        <f t="shared" si="1"/>
        <v>6.6666666666666666E-2</v>
      </c>
      <c r="E18" s="25"/>
      <c r="F18" s="42"/>
      <c r="G18" s="15"/>
      <c r="H18" s="49" t="s">
        <v>1</v>
      </c>
      <c r="I18" s="50">
        <f>SUM(I11:I17)</f>
        <v>22</v>
      </c>
      <c r="J18" s="51">
        <f>+SUM(J11:J17)</f>
        <v>1</v>
      </c>
      <c r="K18" s="25"/>
    </row>
    <row r="19" spans="1:11" ht="15" thickBot="1" x14ac:dyDescent="0.25">
      <c r="A19" s="15"/>
      <c r="B19" s="46"/>
      <c r="C19" s="52">
        <v>0</v>
      </c>
      <c r="D19" s="41">
        <f t="shared" si="1"/>
        <v>0</v>
      </c>
      <c r="E19" s="25"/>
      <c r="F19" s="42"/>
      <c r="G19" s="53"/>
      <c r="H19" s="54"/>
      <c r="I19" s="54"/>
      <c r="J19" s="54"/>
      <c r="K19" s="55"/>
    </row>
    <row r="20" spans="1:11" ht="15" thickBot="1" x14ac:dyDescent="0.25">
      <c r="A20" s="15"/>
      <c r="B20" s="56"/>
      <c r="C20" s="52">
        <v>0</v>
      </c>
      <c r="D20" s="41">
        <f t="shared" si="1"/>
        <v>0</v>
      </c>
      <c r="E20" s="25"/>
      <c r="F20" s="42"/>
      <c r="J20" s="5"/>
      <c r="K20" s="5"/>
    </row>
    <row r="21" spans="1:11" ht="15" customHeight="1" thickBot="1" x14ac:dyDescent="0.25">
      <c r="A21" s="15"/>
      <c r="B21" s="56"/>
      <c r="C21" s="52">
        <v>0</v>
      </c>
      <c r="D21" s="57">
        <f t="shared" si="1"/>
        <v>0</v>
      </c>
      <c r="E21" s="25"/>
      <c r="F21" s="58"/>
      <c r="G21" s="59"/>
      <c r="H21" s="60"/>
      <c r="I21" s="60"/>
      <c r="J21" s="60"/>
      <c r="K21" s="61"/>
    </row>
    <row r="22" spans="1:11" ht="24.75" thickTop="1" thickBot="1" x14ac:dyDescent="0.25">
      <c r="A22" s="15"/>
      <c r="B22" s="49" t="s">
        <v>1</v>
      </c>
      <c r="C22" s="50">
        <f>SUM(C11:C21)</f>
        <v>15</v>
      </c>
      <c r="D22" s="62">
        <f>+SUM(D11:D21)</f>
        <v>0.99999999999999989</v>
      </c>
      <c r="E22" s="63"/>
      <c r="F22" s="64"/>
      <c r="G22" s="65"/>
      <c r="H22" s="66" t="s">
        <v>10</v>
      </c>
      <c r="I22" s="66"/>
      <c r="J22" s="66"/>
      <c r="K22" s="67"/>
    </row>
    <row r="23" spans="1:11" ht="15.75" thickBot="1" x14ac:dyDescent="0.25">
      <c r="A23" s="15"/>
      <c r="B23" s="68"/>
      <c r="C23" s="68"/>
      <c r="D23" s="68"/>
      <c r="E23" s="69"/>
      <c r="F23" s="24"/>
      <c r="G23" s="65"/>
      <c r="H23" s="70"/>
      <c r="I23" s="70"/>
      <c r="J23" s="70"/>
      <c r="K23" s="67"/>
    </row>
    <row r="24" spans="1:11" s="33" customFormat="1" ht="15" x14ac:dyDescent="0.2">
      <c r="A24" s="15"/>
      <c r="B24" s="20" t="s">
        <v>8</v>
      </c>
      <c r="C24" s="21"/>
      <c r="D24" s="22"/>
      <c r="E24" s="23"/>
      <c r="F24" s="31"/>
      <c r="G24" s="71"/>
      <c r="H24" s="72" t="s">
        <v>39</v>
      </c>
      <c r="I24" s="73"/>
      <c r="J24" s="74"/>
      <c r="K24" s="75"/>
    </row>
    <row r="25" spans="1:11" ht="39" customHeight="1" thickBot="1" x14ac:dyDescent="0.25">
      <c r="A25" s="26"/>
      <c r="B25" s="27" t="s">
        <v>44</v>
      </c>
      <c r="C25" s="28"/>
      <c r="D25" s="29"/>
      <c r="E25" s="30"/>
      <c r="F25" s="31"/>
      <c r="G25" s="76"/>
      <c r="H25" s="27" t="s">
        <v>23</v>
      </c>
      <c r="I25" s="28"/>
      <c r="J25" s="29"/>
      <c r="K25" s="77"/>
    </row>
    <row r="26" spans="1:11" ht="15" thickBot="1" x14ac:dyDescent="0.25">
      <c r="A26" s="15"/>
      <c r="B26" s="34"/>
      <c r="C26" s="35" t="s">
        <v>2</v>
      </c>
      <c r="D26" s="35" t="s">
        <v>3</v>
      </c>
      <c r="E26" s="30"/>
      <c r="F26" s="42"/>
      <c r="G26" s="71"/>
      <c r="H26" s="78"/>
      <c r="I26" s="38" t="s">
        <v>34</v>
      </c>
      <c r="J26" s="79" t="s">
        <v>3</v>
      </c>
      <c r="K26" s="75"/>
    </row>
    <row r="27" spans="1:11" x14ac:dyDescent="0.2">
      <c r="A27" s="15"/>
      <c r="B27" s="39" t="s">
        <v>24</v>
      </c>
      <c r="C27" s="40">
        <v>10</v>
      </c>
      <c r="D27" s="41">
        <f t="shared" ref="D27:D36" si="2">+C27/$C$37</f>
        <v>0.35714285714285715</v>
      </c>
      <c r="E27" s="25"/>
      <c r="F27" s="42"/>
      <c r="G27" s="71"/>
      <c r="H27" s="80" t="s">
        <v>31</v>
      </c>
      <c r="I27" s="81">
        <f>+C22</f>
        <v>15</v>
      </c>
      <c r="J27" s="82">
        <f>+I27/$I$30</f>
        <v>0.23076923076923078</v>
      </c>
      <c r="K27" s="75"/>
    </row>
    <row r="28" spans="1:11" x14ac:dyDescent="0.2">
      <c r="A28" s="15"/>
      <c r="B28" s="46" t="s">
        <v>27</v>
      </c>
      <c r="C28" s="40">
        <v>1</v>
      </c>
      <c r="D28" s="41">
        <f t="shared" si="2"/>
        <v>3.5714285714285712E-2</v>
      </c>
      <c r="E28" s="25"/>
      <c r="F28" s="42"/>
      <c r="G28" s="71"/>
      <c r="H28" s="83" t="s">
        <v>32</v>
      </c>
      <c r="I28" s="81">
        <f>+C37</f>
        <v>28</v>
      </c>
      <c r="J28" s="82">
        <f>+I28/$I$30</f>
        <v>0.43076923076923079</v>
      </c>
      <c r="K28" s="75"/>
    </row>
    <row r="29" spans="1:11" ht="15" thickBot="1" x14ac:dyDescent="0.25">
      <c r="A29" s="15"/>
      <c r="B29" s="46" t="s">
        <v>28</v>
      </c>
      <c r="C29" s="40">
        <v>5</v>
      </c>
      <c r="D29" s="41">
        <f t="shared" si="2"/>
        <v>0.17857142857142858</v>
      </c>
      <c r="E29" s="25"/>
      <c r="F29" s="42"/>
      <c r="G29" s="71"/>
      <c r="H29" s="83" t="s">
        <v>33</v>
      </c>
      <c r="I29" s="81">
        <f>+I18</f>
        <v>22</v>
      </c>
      <c r="J29" s="82">
        <f>+I29/$I$30</f>
        <v>0.33846153846153848</v>
      </c>
      <c r="K29" s="75"/>
    </row>
    <row r="30" spans="1:11" ht="16.5" thickTop="1" thickBot="1" x14ac:dyDescent="0.25">
      <c r="A30" s="15"/>
      <c r="B30" s="46" t="s">
        <v>29</v>
      </c>
      <c r="C30" s="40">
        <v>3</v>
      </c>
      <c r="D30" s="41">
        <f t="shared" si="2"/>
        <v>0.10714285714285714</v>
      </c>
      <c r="E30" s="25"/>
      <c r="F30" s="42"/>
      <c r="G30" s="71"/>
      <c r="H30" s="84" t="s">
        <v>35</v>
      </c>
      <c r="I30" s="85">
        <f>+SUM(I27:I29)</f>
        <v>65</v>
      </c>
      <c r="J30" s="86">
        <f>+SUM(J27:J29)</f>
        <v>1</v>
      </c>
      <c r="K30" s="75"/>
    </row>
    <row r="31" spans="1:11" ht="15" thickBot="1" x14ac:dyDescent="0.25">
      <c r="A31" s="15"/>
      <c r="B31" s="46" t="s">
        <v>25</v>
      </c>
      <c r="C31" s="40">
        <v>1</v>
      </c>
      <c r="D31" s="41">
        <f t="shared" si="2"/>
        <v>3.5714285714285712E-2</v>
      </c>
      <c r="E31" s="25"/>
      <c r="F31" s="42"/>
      <c r="G31" s="71"/>
      <c r="H31" s="87"/>
      <c r="I31" s="87"/>
      <c r="J31" s="88"/>
      <c r="K31" s="75"/>
    </row>
    <row r="32" spans="1:11" ht="15.75" thickBot="1" x14ac:dyDescent="0.25">
      <c r="A32" s="15"/>
      <c r="B32" s="46" t="s">
        <v>26</v>
      </c>
      <c r="C32" s="40">
        <v>8</v>
      </c>
      <c r="D32" s="41">
        <f t="shared" si="2"/>
        <v>0.2857142857142857</v>
      </c>
      <c r="E32" s="25"/>
      <c r="F32" s="42"/>
      <c r="G32" s="71"/>
      <c r="H32" s="89" t="s">
        <v>36</v>
      </c>
      <c r="I32" s="90">
        <v>20</v>
      </c>
      <c r="J32" s="88"/>
      <c r="K32" s="75"/>
    </row>
    <row r="33" spans="1:14" ht="15" thickBot="1" x14ac:dyDescent="0.25">
      <c r="A33" s="15"/>
      <c r="B33" s="46" t="s">
        <v>30</v>
      </c>
      <c r="C33" s="52">
        <v>0</v>
      </c>
      <c r="D33" s="41">
        <f t="shared" si="2"/>
        <v>0</v>
      </c>
      <c r="E33" s="25"/>
      <c r="F33" s="42"/>
      <c r="G33" s="71"/>
      <c r="H33" s="88"/>
      <c r="I33" s="88"/>
      <c r="J33" s="88"/>
      <c r="K33" s="75"/>
    </row>
    <row r="34" spans="1:14" ht="15.75" thickBot="1" x14ac:dyDescent="0.25">
      <c r="A34" s="15"/>
      <c r="B34" s="46"/>
      <c r="C34" s="52">
        <v>0</v>
      </c>
      <c r="D34" s="41">
        <f t="shared" si="2"/>
        <v>0</v>
      </c>
      <c r="E34" s="25"/>
      <c r="F34" s="42"/>
      <c r="G34" s="71"/>
      <c r="H34" s="106" t="s">
        <v>37</v>
      </c>
      <c r="I34" s="91">
        <f>+I30/I32</f>
        <v>3.25</v>
      </c>
      <c r="J34" s="88"/>
      <c r="K34" s="75"/>
    </row>
    <row r="35" spans="1:14" ht="15" thickBot="1" x14ac:dyDescent="0.25">
      <c r="A35" s="15"/>
      <c r="B35" s="46"/>
      <c r="C35" s="52">
        <v>0</v>
      </c>
      <c r="D35" s="41">
        <f t="shared" si="2"/>
        <v>0</v>
      </c>
      <c r="E35" s="25"/>
      <c r="F35" s="42"/>
      <c r="G35" s="71"/>
      <c r="H35" s="88"/>
      <c r="I35" s="88"/>
      <c r="J35" s="88"/>
      <c r="K35" s="75"/>
    </row>
    <row r="36" spans="1:14" ht="16.5" customHeight="1" thickBot="1" x14ac:dyDescent="0.25">
      <c r="A36" s="15"/>
      <c r="B36" s="56"/>
      <c r="C36" s="52">
        <v>0</v>
      </c>
      <c r="D36" s="41">
        <f t="shared" si="2"/>
        <v>0</v>
      </c>
      <c r="E36" s="25"/>
      <c r="F36" s="92"/>
      <c r="G36" s="71"/>
      <c r="H36" s="106" t="s">
        <v>38</v>
      </c>
      <c r="I36" s="91">
        <v>3</v>
      </c>
      <c r="J36" s="88"/>
      <c r="K36" s="75"/>
      <c r="L36" s="93"/>
      <c r="M36" s="93"/>
      <c r="N36" s="93"/>
    </row>
    <row r="37" spans="1:14" ht="15" customHeight="1" thickTop="1" thickBot="1" x14ac:dyDescent="0.25">
      <c r="A37" s="15"/>
      <c r="B37" s="49" t="s">
        <v>1</v>
      </c>
      <c r="C37" s="50">
        <f>SUM(C27:C36)</f>
        <v>28</v>
      </c>
      <c r="D37" s="62">
        <f>+SUM(D27:D36)</f>
        <v>0.99999999999999989</v>
      </c>
      <c r="E37" s="63"/>
      <c r="F37" s="92"/>
      <c r="G37" s="71"/>
      <c r="H37" s="87"/>
      <c r="I37" s="87"/>
      <c r="J37" s="88"/>
      <c r="K37" s="75"/>
    </row>
    <row r="38" spans="1:14" ht="15.75" customHeight="1" thickBot="1" x14ac:dyDescent="0.25">
      <c r="A38" s="53"/>
      <c r="B38" s="54"/>
      <c r="C38" s="54"/>
      <c r="D38" s="54"/>
      <c r="E38" s="55"/>
      <c r="F38" s="92"/>
      <c r="G38" s="71"/>
      <c r="H38" s="94">
        <f>+I34/I36</f>
        <v>1.0833333333333333</v>
      </c>
      <c r="I38" s="95"/>
      <c r="J38" s="96"/>
      <c r="K38" s="75"/>
    </row>
    <row r="39" spans="1:14" ht="15.75" customHeight="1" thickBot="1" x14ac:dyDescent="0.25">
      <c r="B39" s="64"/>
      <c r="C39" s="64"/>
      <c r="D39" s="64"/>
      <c r="E39" s="64"/>
      <c r="F39" s="92"/>
      <c r="G39" s="71"/>
      <c r="H39" s="97" t="s">
        <v>40</v>
      </c>
      <c r="I39" s="98"/>
      <c r="J39" s="99"/>
      <c r="K39" s="75"/>
    </row>
    <row r="40" spans="1:14" ht="14.25" customHeight="1" thickBot="1" x14ac:dyDescent="0.25">
      <c r="B40" s="100"/>
      <c r="C40" s="100"/>
      <c r="D40" s="100"/>
      <c r="E40" s="100"/>
      <c r="F40" s="92"/>
      <c r="G40" s="71"/>
      <c r="H40" s="101"/>
      <c r="I40" s="102"/>
      <c r="J40" s="102"/>
      <c r="K40" s="75"/>
    </row>
    <row r="41" spans="1:14" ht="14.25" customHeight="1" x14ac:dyDescent="0.2">
      <c r="A41" s="117" t="str">
        <f>+IF(H38&gt;100%,"Si necesitas algunos consejos sobre cómo reducir tus gastos entra en nuestro blog:","Si desea ahorrar aún más dinero, visite nuestro blog para obtener más consejos:")</f>
        <v>Si necesitas algunos consejos sobre cómo reducir tus gastos entra en nuestro blog:</v>
      </c>
      <c r="B41" s="117"/>
      <c r="C41" s="117"/>
      <c r="D41" s="117"/>
      <c r="E41" s="117"/>
      <c r="F41" s="92"/>
      <c r="G41" s="71"/>
      <c r="H41" s="107" t="str">
        <f>+IF(I36&gt;I34, "¡Felicitaciones!
Tu CPM de este mes es más bajo que tu promedio. ¡Sigue así!","Tus gastos son un poco altos este mes. 
Tienes que reducir tus costos.")</f>
        <v>Tus gastos son un poco altos este mes. 
Tienes que reducir tus costos.</v>
      </c>
      <c r="I41" s="108"/>
      <c r="J41" s="109"/>
      <c r="K41" s="75"/>
    </row>
    <row r="42" spans="1:14" ht="15" customHeight="1" x14ac:dyDescent="0.2">
      <c r="A42" s="117"/>
      <c r="B42" s="117"/>
      <c r="C42" s="117"/>
      <c r="D42" s="117"/>
      <c r="E42" s="117"/>
      <c r="F42" s="64"/>
      <c r="G42" s="71"/>
      <c r="H42" s="110"/>
      <c r="I42" s="111"/>
      <c r="J42" s="112"/>
      <c r="K42" s="75"/>
    </row>
    <row r="43" spans="1:14" ht="15.75" thickBot="1" x14ac:dyDescent="0.3">
      <c r="A43" s="116" t="str">
        <f>+IF(H38&gt;100%,"https://blog.summar.com/es","https://blog.summar.com/es")</f>
        <v>https://blog.summar.com/es</v>
      </c>
      <c r="B43" s="116"/>
      <c r="C43" s="116"/>
      <c r="D43" s="116"/>
      <c r="E43" s="116"/>
      <c r="G43" s="71"/>
      <c r="H43" s="113"/>
      <c r="I43" s="114"/>
      <c r="J43" s="115"/>
      <c r="K43" s="75"/>
    </row>
    <row r="44" spans="1:14" ht="15" thickBot="1" x14ac:dyDescent="0.25">
      <c r="A44" s="118"/>
      <c r="B44" s="118"/>
      <c r="C44" s="118"/>
      <c r="D44" s="118"/>
      <c r="E44" s="118"/>
      <c r="G44" s="103"/>
      <c r="H44" s="104"/>
      <c r="I44" s="104"/>
      <c r="J44" s="104"/>
      <c r="K44" s="105"/>
    </row>
    <row r="58" ht="38.25" customHeight="1" x14ac:dyDescent="0.2"/>
    <row r="71" ht="17.25" customHeight="1" x14ac:dyDescent="0.2"/>
    <row r="72" ht="18" customHeight="1" x14ac:dyDescent="0.2"/>
    <row r="74" ht="14.25" customHeight="1" x14ac:dyDescent="0.2"/>
    <row r="75" ht="17.25" customHeight="1" x14ac:dyDescent="0.2"/>
    <row r="76" ht="17.25" customHeight="1" x14ac:dyDescent="0.2"/>
  </sheetData>
  <mergeCells count="23">
    <mergeCell ref="H41:J43"/>
    <mergeCell ref="B4:J4"/>
    <mergeCell ref="B9:D9"/>
    <mergeCell ref="H24:J24"/>
    <mergeCell ref="H25:J25"/>
    <mergeCell ref="H38:J38"/>
    <mergeCell ref="H39:J39"/>
    <mergeCell ref="B1:B3"/>
    <mergeCell ref="B24:D24"/>
    <mergeCell ref="B25:D25"/>
    <mergeCell ref="A41:E42"/>
    <mergeCell ref="A43:E43"/>
    <mergeCell ref="C1:K1"/>
    <mergeCell ref="C3:K3"/>
    <mergeCell ref="H22:J22"/>
    <mergeCell ref="B6:D6"/>
    <mergeCell ref="H6:J6"/>
    <mergeCell ref="C2:K2"/>
    <mergeCell ref="H8:J8"/>
    <mergeCell ref="H9:J9"/>
    <mergeCell ref="B5:C5"/>
    <mergeCell ref="H5:I5"/>
    <mergeCell ref="B8:D8"/>
  </mergeCells>
  <conditionalFormatting sqref="H38">
    <cfRule type="cellIs" dxfId="1" priority="1" operator="lessThan">
      <formula>1</formula>
    </cfRule>
    <cfRule type="cellIs" dxfId="0" priority="2" operator="greaterThan">
      <formula>1</formula>
    </cfRule>
  </conditionalFormatting>
  <hyperlinks>
    <hyperlink ref="A43:E43" r:id="rId1" display="https://blog.summar.com/es" xr:uid="{26855335-6D7F-4E1E-A565-4F8A51E13F45}"/>
  </hyperlinks>
  <pageMargins left="0.25" right="0.25" top="0.6" bottom="0.6" header="0.3" footer="0.3"/>
  <pageSetup paperSize="9" orientation="portrait" horizontalDpi="360" verticalDpi="36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Input - 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 Escobar Rentería</cp:lastModifiedBy>
  <cp:lastPrinted>2022-10-24T21:06:16Z</cp:lastPrinted>
  <dcterms:created xsi:type="dcterms:W3CDTF">2020-07-01T13:05:40Z</dcterms:created>
  <dcterms:modified xsi:type="dcterms:W3CDTF">2022-11-07T16:09:54Z</dcterms:modified>
</cp:coreProperties>
</file>